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imulador Ajudas\"/>
    </mc:Choice>
  </mc:AlternateContent>
  <bookViews>
    <workbookView showSheetTabs="0" xWindow="0" yWindow="0" windowWidth="20490" windowHeight="7755"/>
  </bookViews>
  <sheets>
    <sheet name="Folha2" sheetId="2" r:id="rId1"/>
  </sheets>
  <definedNames>
    <definedName name="_xlnm.Print_Area" localSheetId="0">Folha2!$A$1:$R$51</definedName>
  </definedNames>
  <calcPr calcId="152511"/>
</workbook>
</file>

<file path=xl/calcChain.xml><?xml version="1.0" encoding="utf-8"?>
<calcChain xmlns="http://schemas.openxmlformats.org/spreadsheetml/2006/main">
  <c r="A4" i="2" l="1"/>
  <c r="G6" i="2" l="1"/>
  <c r="A6" i="2" s="1"/>
  <c r="A5" i="2"/>
  <c r="J17" i="2"/>
  <c r="L14" i="2" l="1"/>
  <c r="L16" i="2" s="1"/>
  <c r="J35" i="2" s="1"/>
  <c r="J25" i="2"/>
  <c r="J36" i="2" s="1"/>
  <c r="A8" i="2"/>
  <c r="G8" i="2" s="1"/>
  <c r="A9" i="2"/>
  <c r="G9" i="2" s="1"/>
  <c r="A10" i="2"/>
  <c r="G10" i="2" s="1"/>
  <c r="G4" i="2"/>
  <c r="K29" i="2" l="1"/>
  <c r="J29" i="2" s="1"/>
  <c r="J31" i="2" s="1"/>
  <c r="K28" i="2"/>
  <c r="J28" i="2" s="1"/>
  <c r="J30" i="2" s="1"/>
  <c r="J37" i="2"/>
  <c r="J32" i="2" l="1"/>
  <c r="J39" i="2" l="1"/>
  <c r="J41" i="2" s="1"/>
  <c r="K39" i="2" l="1"/>
</calcChain>
</file>

<file path=xl/sharedStrings.xml><?xml version="1.0" encoding="utf-8"?>
<sst xmlns="http://schemas.openxmlformats.org/spreadsheetml/2006/main" count="44" uniqueCount="36">
  <si>
    <t>Total</t>
  </si>
  <si>
    <t>Não</t>
  </si>
  <si>
    <t>Sim</t>
  </si>
  <si>
    <t xml:space="preserve">Tratores e máquinas motoras com matrícula </t>
  </si>
  <si>
    <t xml:space="preserve">Outros investimentos elegíveis </t>
  </si>
  <si>
    <t xml:space="preserve"> Subsídio aos Investimentos PDR 2020:</t>
  </si>
  <si>
    <t xml:space="preserve">Taxa de apoio máxima - tratores (%) </t>
  </si>
  <si>
    <t xml:space="preserve">Taxa de apoio máxima - outros investimentos (%) </t>
  </si>
  <si>
    <t xml:space="preserve">Total </t>
  </si>
  <si>
    <t xml:space="preserve"> Ajuda à 1ª Instalação PDR 2020:</t>
  </si>
  <si>
    <t xml:space="preserve">Ajuda base </t>
  </si>
  <si>
    <t>Instruções:</t>
  </si>
  <si>
    <t xml:space="preserve">   Região menos desenvolvida ?</t>
  </si>
  <si>
    <t xml:space="preserve">   Membro de uma Organização de Produtores ?</t>
  </si>
  <si>
    <t xml:space="preserve">   Seguro de colheitas ou outro ?</t>
  </si>
  <si>
    <t>Preencher as celulas em branco</t>
  </si>
  <si>
    <t xml:space="preserve">                      SIMULADOR DE AJUDAS PDR 2020</t>
  </si>
  <si>
    <t>Esta aplicação destina-se a apoiar à elaboração de projectos de investimento</t>
  </si>
  <si>
    <t>Gestão de Projetos de Investimento Agrícola</t>
  </si>
  <si>
    <t>Gestão Técnica, Económica e Ambiental da Empresa Agrícola e Pecuária</t>
  </si>
  <si>
    <t>Gestão Técnica de Efetivos Bovinos-Carne</t>
  </si>
  <si>
    <t>Formulação de regimes alimentares</t>
  </si>
  <si>
    <t>Outro Software Softimbra</t>
  </si>
  <si>
    <t xml:space="preserve">   Número de Jovens Agricultores em 1ª Instalação?</t>
  </si>
  <si>
    <t>inv/já</t>
  </si>
  <si>
    <t xml:space="preserve"> Investimentos Ação 3.2:</t>
  </si>
  <si>
    <t xml:space="preserve">   Jovem Agricultor em 1ª Instalação ?</t>
  </si>
  <si>
    <t xml:space="preserve">   Membro de uma O.P. reconhecida ?</t>
  </si>
  <si>
    <t xml:space="preserve">Membro de uma O.P. reconhecida </t>
  </si>
  <si>
    <t xml:space="preserve"> Investimentos 1ª. Instalação suportados pelos Beneficiário (100%):</t>
  </si>
  <si>
    <t xml:space="preserve"> Formação (Máximo 2.000 Euros):</t>
  </si>
  <si>
    <t xml:space="preserve">              Softimbra2, AgroInformática, Lda    2015</t>
  </si>
  <si>
    <t xml:space="preserve">Subsídio ao Investimento + Ajuda 1ª Instalação PDR 2020   </t>
  </si>
  <si>
    <t xml:space="preserve">Total de Ajudas / Investimento (%)   </t>
  </si>
  <si>
    <t xml:space="preserve">Total de Investimentos para cálculo de Ajuda 1ª. Instalação   </t>
  </si>
  <si>
    <t xml:space="preserve"> Investimentos VITIS (75%):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</si>
</sst>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9" tint="0.79998168889431442"/>
      <name val="Verdana"/>
      <family val="2"/>
    </font>
    <font>
      <b/>
      <sz val="12"/>
      <color theme="0"/>
      <name val="Verdana"/>
      <family val="2"/>
    </font>
    <font>
      <sz val="10"/>
      <color theme="6" tint="0.79998168889431442"/>
      <name val="Verdana"/>
      <family val="2"/>
    </font>
    <font>
      <sz val="10"/>
      <color rgb="FFFF0000"/>
      <name val="Verdana"/>
      <family val="2"/>
    </font>
    <font>
      <b/>
      <u/>
      <sz val="9"/>
      <color theme="0" tint="-0.499984740745262"/>
      <name val="Verdana"/>
      <family val="2"/>
    </font>
    <font>
      <sz val="9"/>
      <color theme="0" tint="-0.499984740745262"/>
      <name val="Verdana"/>
      <family val="2"/>
    </font>
    <font>
      <sz val="9"/>
      <color rgb="FFFF0000"/>
      <name val="Verdana"/>
      <family val="2"/>
    </font>
    <font>
      <sz val="10"/>
      <color theme="0" tint="-0.499984740745262"/>
      <name val="Verdana"/>
      <family val="2"/>
    </font>
    <font>
      <sz val="8"/>
      <color rgb="FFFF0000"/>
      <name val="Verdana"/>
      <family val="2"/>
    </font>
    <font>
      <sz val="10"/>
      <color theme="0"/>
      <name val="Verdana"/>
      <family val="2"/>
    </font>
    <font>
      <sz val="8"/>
      <color theme="6" tint="0.7999816888943144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696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3" fillId="3" borderId="0" xfId="0" applyFont="1" applyFill="1"/>
    <xf numFmtId="0" fontId="7" fillId="3" borderId="0" xfId="0" applyFont="1" applyFill="1"/>
    <xf numFmtId="0" fontId="7" fillId="3" borderId="0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wrapText="1"/>
    </xf>
    <xf numFmtId="0" fontId="1" fillId="6" borderId="0" xfId="0" applyFont="1" applyFill="1"/>
    <xf numFmtId="0" fontId="12" fillId="3" borderId="0" xfId="0" applyFont="1" applyFill="1"/>
    <xf numFmtId="0" fontId="11" fillId="3" borderId="0" xfId="0" applyFont="1" applyFill="1" applyBorder="1" applyAlignment="1">
      <alignment horizontal="center" wrapText="1"/>
    </xf>
    <xf numFmtId="4" fontId="1" fillId="7" borderId="1" xfId="0" applyNumberFormat="1" applyFont="1" applyFill="1" applyBorder="1" applyProtection="1">
      <protection locked="0"/>
    </xf>
    <xf numFmtId="0" fontId="13" fillId="3" borderId="2" xfId="0" applyFont="1" applyFill="1" applyBorder="1" applyAlignment="1">
      <alignment vertical="center" wrapText="1"/>
    </xf>
    <xf numFmtId="10" fontId="3" fillId="2" borderId="1" xfId="0" applyNumberFormat="1" applyFont="1" applyFill="1" applyBorder="1"/>
    <xf numFmtId="0" fontId="7" fillId="3" borderId="0" xfId="0" quotePrefix="1" applyFont="1" applyFill="1"/>
    <xf numFmtId="0" fontId="14" fillId="6" borderId="0" xfId="0" applyFont="1" applyFill="1"/>
    <xf numFmtId="0" fontId="10" fillId="3" borderId="0" xfId="0" applyFont="1" applyFill="1" applyAlignment="1">
      <alignment vertical="top" wrapText="1"/>
    </xf>
    <xf numFmtId="0" fontId="15" fillId="3" borderId="0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11" fillId="3" borderId="0" xfId="0" applyFont="1" applyFill="1" applyBorder="1" applyAlignment="1">
      <alignment horizontal="center" wrapText="1"/>
    </xf>
    <xf numFmtId="0" fontId="1" fillId="7" borderId="0" xfId="0" applyFont="1" applyFill="1" applyAlignment="1">
      <alignment horizontal="right"/>
    </xf>
  </cellXfs>
  <cellStyles count="1">
    <cellStyle name="Normal" xfId="0" builtinId="0"/>
  </cellStyles>
  <dxfs count="7">
    <dxf>
      <font>
        <color theme="6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rgb="FFFF0000"/>
      </font>
    </dxf>
    <dxf>
      <font>
        <color theme="0"/>
      </font>
    </dxf>
    <dxf>
      <font>
        <color theme="9" tint="0.79998168889431442"/>
      </font>
    </dxf>
    <dxf>
      <font>
        <color theme="0"/>
      </font>
    </dxf>
  </dxfs>
  <tableStyles count="0" defaultTableStyle="TableStyleMedium9" defaultPivotStyle="PivotStyleLight16"/>
  <colors>
    <mruColors>
      <color rgb="FF96963C"/>
      <color rgb="FF9696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www.softimbra.com/Apps/ProjAgroCloud/15" TargetMode="External"/><Relationship Id="rId3" Type="http://schemas.openxmlformats.org/officeDocument/2006/relationships/hyperlink" Target="http://www.softimbra.com/Apps/GestiagroCloud/1" TargetMode="External"/><Relationship Id="rId7" Type="http://schemas.openxmlformats.org/officeDocument/2006/relationships/hyperlink" Target="http://www.softimbra.com/Apps/WinAgroPDR-2020/115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jpeg"/><Relationship Id="rId1" Type="http://schemas.openxmlformats.org/officeDocument/2006/relationships/hyperlink" Target="http://www.softimbra.com/Servicos/?Action=Page&amp;ID=84&amp;FID=2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www.softimbra.com/Apps/WinArrac/105" TargetMode="External"/><Relationship Id="rId5" Type="http://schemas.openxmlformats.org/officeDocument/2006/relationships/hyperlink" Target="http://www.softimbra.com/Home/" TargetMode="External"/><Relationship Id="rId15" Type="http://schemas.openxmlformats.org/officeDocument/2006/relationships/hyperlink" Target="http://www.softimbra.com/Apps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://www.softimbra.com/Apps/WinBov-Meat/108" TargetMode="Externa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8467</xdr:colOff>
      <xdr:row>1</xdr:row>
      <xdr:rowOff>0</xdr:rowOff>
    </xdr:from>
    <xdr:to>
      <xdr:col>16</xdr:col>
      <xdr:colOff>398992</xdr:colOff>
      <xdr:row>12</xdr:row>
      <xdr:rowOff>38100</xdr:rowOff>
    </xdr:to>
    <xdr:pic>
      <xdr:nvPicPr>
        <xdr:cNvPr id="3" name="Imagem 2">
          <a:hlinkClick xmlns:r="http://schemas.openxmlformats.org/officeDocument/2006/relationships" r:id="rId1" tooltip="Curso intensivo de elaboração de projetos de investimen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717" y="137583"/>
          <a:ext cx="2232025" cy="218651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30692</xdr:colOff>
      <xdr:row>36</xdr:row>
      <xdr:rowOff>16932</xdr:rowOff>
    </xdr:from>
    <xdr:to>
      <xdr:col>17</xdr:col>
      <xdr:colOff>35245</xdr:colOff>
      <xdr:row>38</xdr:row>
      <xdr:rowOff>125939</xdr:rowOff>
    </xdr:to>
    <xdr:pic>
      <xdr:nvPicPr>
        <xdr:cNvPr id="5" name="Imagem 4">
          <a:hlinkClick xmlns:r="http://schemas.openxmlformats.org/officeDocument/2006/relationships" r:id="rId3" tooltip="Gestão Técnica, Económica e Ambiental da Empresa Agrícola e Pecuá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5442" y="5893857"/>
          <a:ext cx="2233403" cy="43285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1</xdr:row>
      <xdr:rowOff>2</xdr:rowOff>
    </xdr:from>
    <xdr:to>
      <xdr:col>3</xdr:col>
      <xdr:colOff>49235</xdr:colOff>
      <xdr:row>2</xdr:row>
      <xdr:rowOff>1</xdr:rowOff>
    </xdr:to>
    <xdr:pic>
      <xdr:nvPicPr>
        <xdr:cNvPr id="7" name="Imagem 6">
          <a:hlinkClick xmlns:r="http://schemas.openxmlformats.org/officeDocument/2006/relationships" r:id="rId5" tooltip="Softimb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33352"/>
          <a:ext cx="1258909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11641</xdr:colOff>
      <xdr:row>15</xdr:row>
      <xdr:rowOff>31751</xdr:rowOff>
    </xdr:from>
    <xdr:to>
      <xdr:col>17</xdr:col>
      <xdr:colOff>15532</xdr:colOff>
      <xdr:row>19</xdr:row>
      <xdr:rowOff>105834</xdr:rowOff>
    </xdr:to>
    <xdr:pic>
      <xdr:nvPicPr>
        <xdr:cNvPr id="6" name="Imagem 5">
          <a:hlinkClick xmlns:r="http://schemas.openxmlformats.org/officeDocument/2006/relationships" r:id="rId7" tooltip="WinAgro PDR-20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2891" y="2635251"/>
          <a:ext cx="2247558" cy="58208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9526</xdr:colOff>
      <xdr:row>44</xdr:row>
      <xdr:rowOff>85725</xdr:rowOff>
    </xdr:from>
    <xdr:to>
      <xdr:col>11</xdr:col>
      <xdr:colOff>415472</xdr:colOff>
      <xdr:row>47</xdr:row>
      <xdr:rowOff>103950</xdr:rowOff>
    </xdr:to>
    <xdr:pic>
      <xdr:nvPicPr>
        <xdr:cNvPr id="8" name="Imagem 7">
          <a:hlinkClick xmlns:r="http://schemas.openxmlformats.org/officeDocument/2006/relationships" r:id="rId9" tooltip="WinBov Me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7258050"/>
          <a:ext cx="2206171" cy="5040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10583</xdr:colOff>
      <xdr:row>44</xdr:row>
      <xdr:rowOff>74084</xdr:rowOff>
    </xdr:from>
    <xdr:to>
      <xdr:col>16</xdr:col>
      <xdr:colOff>379587</xdr:colOff>
      <xdr:row>47</xdr:row>
      <xdr:rowOff>92309</xdr:rowOff>
    </xdr:to>
    <xdr:pic>
      <xdr:nvPicPr>
        <xdr:cNvPr id="9" name="Imagem 8">
          <a:hlinkClick xmlns:r="http://schemas.openxmlformats.org/officeDocument/2006/relationships" r:id="rId11" tooltip="WinArra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333" y="7246409"/>
          <a:ext cx="2197804" cy="5040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40217</xdr:colOff>
      <xdr:row>25</xdr:row>
      <xdr:rowOff>56092</xdr:rowOff>
    </xdr:from>
    <xdr:to>
      <xdr:col>17</xdr:col>
      <xdr:colOff>29633</xdr:colOff>
      <xdr:row>31</xdr:row>
      <xdr:rowOff>90400</xdr:rowOff>
    </xdr:to>
    <xdr:pic>
      <xdr:nvPicPr>
        <xdr:cNvPr id="10" name="Imagem 9">
          <a:hlinkClick xmlns:r="http://schemas.openxmlformats.org/officeDocument/2006/relationships" r:id="rId13" tooltip="ProjAgro Clou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4967" y="4151842"/>
          <a:ext cx="2218266" cy="1005858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</xdr:colOff>
      <xdr:row>44</xdr:row>
      <xdr:rowOff>42333</xdr:rowOff>
    </xdr:from>
    <xdr:to>
      <xdr:col>3</xdr:col>
      <xdr:colOff>42333</xdr:colOff>
      <xdr:row>47</xdr:row>
      <xdr:rowOff>123477</xdr:rowOff>
    </xdr:to>
    <xdr:pic>
      <xdr:nvPicPr>
        <xdr:cNvPr id="11" name="Imagem 10">
          <a:hlinkClick xmlns:r="http://schemas.openxmlformats.org/officeDocument/2006/relationships" r:id="rId15" tooltip="Software Softimb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397750"/>
          <a:ext cx="1259416" cy="55739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showGridLines="0" showRowColHeaders="0" tabSelected="1" zoomScaleNormal="100" workbookViewId="0">
      <selection activeCell="H4" sqref="H4"/>
    </sheetView>
  </sheetViews>
  <sheetFormatPr defaultColWidth="9.140625" defaultRowHeight="12.75" x14ac:dyDescent="0.2"/>
  <cols>
    <col min="1" max="1" width="1.7109375" style="1" customWidth="1"/>
    <col min="2" max="5" width="9.140625" style="1"/>
    <col min="6" max="6" width="17.42578125" style="1" customWidth="1"/>
    <col min="7" max="7" width="2.5703125" style="1" customWidth="1"/>
    <col min="8" max="8" width="8.28515625" style="1" customWidth="1"/>
    <col min="9" max="9" width="8" style="1" customWidth="1"/>
    <col min="10" max="10" width="17.140625" style="1" customWidth="1"/>
    <col min="11" max="11" width="9.85546875" style="1" customWidth="1"/>
    <col min="12" max="12" width="9.140625" style="1"/>
    <col min="13" max="13" width="2.140625" style="1" customWidth="1"/>
    <col min="14" max="16" width="9.140625" style="1"/>
    <col min="17" max="17" width="6" style="1" customWidth="1"/>
    <col min="18" max="18" width="4" style="1" customWidth="1"/>
    <col min="19" max="16384" width="9.140625" style="1"/>
  </cols>
  <sheetData>
    <row r="1" spans="1:23" ht="10.5" customHeight="1" x14ac:dyDescent="0.2">
      <c r="A1" s="11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20"/>
      <c r="T1" s="20"/>
      <c r="U1" s="20"/>
      <c r="V1" s="20"/>
      <c r="W1" s="20"/>
    </row>
    <row r="2" spans="1:23" ht="44.25" customHeight="1" x14ac:dyDescent="0.2">
      <c r="A2" s="11" t="s">
        <v>2</v>
      </c>
      <c r="B2" s="38" t="s">
        <v>16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8"/>
      <c r="N2" s="8"/>
      <c r="O2" s="8"/>
      <c r="P2" s="8"/>
      <c r="Q2" s="8"/>
      <c r="R2" s="8"/>
      <c r="S2" s="20"/>
      <c r="T2" s="27"/>
      <c r="U2" s="20"/>
      <c r="V2" s="20"/>
      <c r="W2" s="20"/>
    </row>
    <row r="3" spans="1:23" x14ac:dyDescent="0.2">
      <c r="A3" s="1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0"/>
      <c r="T3" s="27">
        <v>1</v>
      </c>
      <c r="U3" s="20"/>
      <c r="V3" s="20"/>
      <c r="W3" s="20"/>
    </row>
    <row r="4" spans="1:23" x14ac:dyDescent="0.2">
      <c r="A4" s="8">
        <f>IF(H4="Não",0,10)</f>
        <v>0</v>
      </c>
      <c r="B4" s="9" t="s">
        <v>26</v>
      </c>
      <c r="C4" s="10"/>
      <c r="D4" s="10"/>
      <c r="E4" s="10"/>
      <c r="F4" s="10"/>
      <c r="G4" s="11">
        <f>A4</f>
        <v>0</v>
      </c>
      <c r="H4" s="6" t="s">
        <v>1</v>
      </c>
      <c r="I4" s="8"/>
      <c r="J4" s="17" t="s">
        <v>11</v>
      </c>
      <c r="K4" s="8"/>
      <c r="L4" s="8"/>
      <c r="M4" s="8"/>
      <c r="N4" s="8"/>
      <c r="O4" s="8"/>
      <c r="P4" s="8"/>
      <c r="Q4" s="8"/>
      <c r="R4" s="8"/>
      <c r="S4" s="20"/>
      <c r="T4" s="27">
        <v>2</v>
      </c>
      <c r="U4" s="20"/>
      <c r="V4" s="20"/>
      <c r="W4" s="20"/>
    </row>
    <row r="5" spans="1:23" x14ac:dyDescent="0.2">
      <c r="A5" s="8">
        <f>IF(H4="Não",1,H5)</f>
        <v>1</v>
      </c>
      <c r="B5" s="10" t="s">
        <v>23</v>
      </c>
      <c r="C5" s="10"/>
      <c r="D5" s="10"/>
      <c r="E5" s="10"/>
      <c r="F5" s="10"/>
      <c r="G5" s="11"/>
      <c r="H5" s="6">
        <v>1</v>
      </c>
      <c r="I5" s="8"/>
      <c r="J5" s="18" t="s">
        <v>15</v>
      </c>
      <c r="K5" s="8"/>
      <c r="L5" s="8"/>
      <c r="M5" s="8"/>
      <c r="N5" s="8"/>
      <c r="O5" s="8"/>
      <c r="P5" s="8"/>
      <c r="Q5" s="8"/>
      <c r="R5" s="8"/>
      <c r="S5" s="20"/>
      <c r="T5" s="27">
        <v>3</v>
      </c>
      <c r="U5" s="20"/>
      <c r="V5" s="20"/>
      <c r="W5" s="20"/>
    </row>
    <row r="6" spans="1:23" x14ac:dyDescent="0.2">
      <c r="A6" s="8">
        <f>IF(H4="Não",0,G6)</f>
        <v>0</v>
      </c>
      <c r="B6" s="10" t="s">
        <v>27</v>
      </c>
      <c r="C6" s="10"/>
      <c r="D6" s="10"/>
      <c r="E6" s="10"/>
      <c r="F6" s="10"/>
      <c r="G6" s="11">
        <f>IF(H6="Não",0,1)</f>
        <v>0</v>
      </c>
      <c r="H6" s="6" t="s">
        <v>1</v>
      </c>
      <c r="I6" s="8"/>
      <c r="J6" s="18"/>
      <c r="K6" s="8"/>
      <c r="L6" s="8"/>
      <c r="M6" s="8"/>
      <c r="N6" s="8"/>
      <c r="O6" s="8"/>
      <c r="P6" s="8"/>
      <c r="Q6" s="8"/>
      <c r="R6" s="8"/>
      <c r="S6" s="20"/>
      <c r="T6" s="20"/>
      <c r="U6" s="20"/>
      <c r="V6" s="20"/>
      <c r="W6" s="20"/>
    </row>
    <row r="7" spans="1:23" x14ac:dyDescent="0.2">
      <c r="A7" s="8"/>
      <c r="B7" s="10"/>
      <c r="C7" s="10"/>
      <c r="D7" s="10"/>
      <c r="E7" s="10"/>
      <c r="F7" s="10"/>
      <c r="G7" s="8"/>
      <c r="H7" s="8"/>
      <c r="I7" s="8"/>
      <c r="J7" s="18"/>
      <c r="K7" s="8"/>
      <c r="L7" s="8"/>
      <c r="M7" s="8"/>
      <c r="N7" s="8"/>
      <c r="O7" s="8"/>
      <c r="P7" s="8"/>
      <c r="Q7" s="8"/>
      <c r="R7" s="8"/>
      <c r="S7" s="20"/>
      <c r="T7" s="20"/>
      <c r="U7" s="20"/>
      <c r="V7" s="20"/>
      <c r="W7" s="20"/>
    </row>
    <row r="8" spans="1:23" x14ac:dyDescent="0.2">
      <c r="A8" s="8">
        <f t="shared" ref="A8:A10" si="0">IF(H8&lt;&gt;"Sim",0,1)</f>
        <v>0</v>
      </c>
      <c r="B8" s="10" t="s">
        <v>12</v>
      </c>
      <c r="C8" s="10"/>
      <c r="D8" s="10"/>
      <c r="E8" s="10"/>
      <c r="F8" s="10"/>
      <c r="G8" s="11">
        <f t="shared" ref="G8:G10" si="1">A8</f>
        <v>0</v>
      </c>
      <c r="H8" s="6" t="s">
        <v>1</v>
      </c>
      <c r="I8" s="8"/>
      <c r="J8" s="8"/>
      <c r="K8" s="8"/>
      <c r="L8" s="8"/>
      <c r="M8" s="8"/>
      <c r="N8" s="8"/>
      <c r="O8" s="8"/>
      <c r="P8" s="8"/>
      <c r="Q8" s="8"/>
      <c r="R8" s="8"/>
      <c r="S8" s="20"/>
      <c r="T8" s="20"/>
      <c r="U8" s="20"/>
      <c r="V8" s="20"/>
      <c r="W8" s="20"/>
    </row>
    <row r="9" spans="1:23" x14ac:dyDescent="0.2">
      <c r="A9" s="8">
        <f t="shared" si="0"/>
        <v>1</v>
      </c>
      <c r="B9" s="10" t="s">
        <v>13</v>
      </c>
      <c r="C9" s="10"/>
      <c r="D9" s="10"/>
      <c r="E9" s="10"/>
      <c r="F9" s="10"/>
      <c r="G9" s="11">
        <f t="shared" si="1"/>
        <v>1</v>
      </c>
      <c r="H9" s="6" t="s">
        <v>2</v>
      </c>
      <c r="I9" s="8"/>
      <c r="J9" s="8"/>
      <c r="K9" s="8"/>
      <c r="L9" s="8"/>
      <c r="M9" s="8"/>
      <c r="N9" s="8"/>
      <c r="O9" s="8"/>
      <c r="P9" s="8"/>
      <c r="Q9" s="8"/>
      <c r="R9" s="8"/>
      <c r="S9" s="20"/>
      <c r="T9" s="20"/>
      <c r="U9" s="20"/>
      <c r="V9" s="20"/>
      <c r="W9" s="20"/>
    </row>
    <row r="10" spans="1:23" x14ac:dyDescent="0.2">
      <c r="A10" s="8">
        <f t="shared" si="0"/>
        <v>0</v>
      </c>
      <c r="B10" s="10" t="s">
        <v>14</v>
      </c>
      <c r="C10" s="10"/>
      <c r="D10" s="10"/>
      <c r="E10" s="10"/>
      <c r="F10" s="10"/>
      <c r="G10" s="11">
        <f t="shared" si="1"/>
        <v>0</v>
      </c>
      <c r="H10" s="6" t="s">
        <v>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20"/>
      <c r="T10" s="20"/>
      <c r="U10" s="20"/>
      <c r="V10" s="20"/>
      <c r="W10" s="20"/>
    </row>
    <row r="11" spans="1:23" x14ac:dyDescent="0.2">
      <c r="A11" s="8"/>
      <c r="B11" s="8"/>
      <c r="C11" s="8"/>
      <c r="D11" s="8"/>
      <c r="E11" s="8"/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20"/>
      <c r="T11" s="20"/>
      <c r="U11" s="20"/>
      <c r="V11" s="20"/>
      <c r="W11" s="20"/>
    </row>
    <row r="12" spans="1:23" x14ac:dyDescent="0.2">
      <c r="A12" s="8"/>
      <c r="B12" s="14" t="s">
        <v>25</v>
      </c>
      <c r="C12" s="13"/>
      <c r="D12" s="13"/>
      <c r="E12" s="13"/>
      <c r="F12" s="13"/>
      <c r="G12" s="13"/>
      <c r="H12" s="13"/>
      <c r="I12" s="13"/>
      <c r="J12" s="13"/>
      <c r="K12" s="16"/>
      <c r="L12" s="16"/>
      <c r="M12" s="11"/>
      <c r="N12" s="8"/>
      <c r="O12" s="8"/>
      <c r="P12" s="8"/>
      <c r="Q12" s="8"/>
      <c r="R12" s="8"/>
      <c r="S12" s="20"/>
      <c r="T12" s="20"/>
      <c r="U12" s="20"/>
      <c r="V12" s="20"/>
      <c r="W12" s="20"/>
    </row>
    <row r="13" spans="1:23" x14ac:dyDescent="0.2">
      <c r="A13" s="8"/>
      <c r="B13" s="39" t="s">
        <v>3</v>
      </c>
      <c r="C13" s="39"/>
      <c r="D13" s="39"/>
      <c r="E13" s="39"/>
      <c r="F13" s="39"/>
      <c r="G13" s="39"/>
      <c r="H13" s="39"/>
      <c r="I13" s="39"/>
      <c r="J13" s="5"/>
      <c r="K13" s="16"/>
      <c r="L13" s="26" t="s">
        <v>24</v>
      </c>
      <c r="M13" s="11"/>
      <c r="N13" s="8"/>
      <c r="O13" s="8"/>
      <c r="P13" s="8"/>
      <c r="Q13" s="8"/>
      <c r="R13" s="8"/>
      <c r="S13" s="20"/>
      <c r="T13" s="20"/>
      <c r="U13" s="20"/>
      <c r="V13" s="20"/>
      <c r="W13" s="20"/>
    </row>
    <row r="14" spans="1:23" x14ac:dyDescent="0.2">
      <c r="A14" s="8"/>
      <c r="B14" s="39" t="s">
        <v>4</v>
      </c>
      <c r="C14" s="39"/>
      <c r="D14" s="39"/>
      <c r="E14" s="39"/>
      <c r="F14" s="39"/>
      <c r="G14" s="39"/>
      <c r="H14" s="39"/>
      <c r="I14" s="39"/>
      <c r="J14" s="5"/>
      <c r="K14" s="16"/>
      <c r="L14" s="11">
        <f>(J17+J19+J21+J23)/A5</f>
        <v>0</v>
      </c>
      <c r="M14" s="11"/>
      <c r="N14" s="8"/>
      <c r="O14" s="8"/>
      <c r="P14" s="8"/>
      <c r="Q14" s="8"/>
      <c r="R14" s="8"/>
      <c r="S14" s="20"/>
      <c r="T14" s="20"/>
      <c r="U14" s="20"/>
      <c r="V14" s="20"/>
      <c r="W14" s="20"/>
    </row>
    <row r="15" spans="1:23" ht="12.75" hidden="1" customHeight="1" x14ac:dyDescent="0.2">
      <c r="A15" s="8"/>
      <c r="B15" s="41"/>
      <c r="C15" s="41"/>
      <c r="D15" s="41"/>
      <c r="E15" s="41"/>
      <c r="F15" s="41"/>
      <c r="G15" s="41"/>
      <c r="H15" s="41"/>
      <c r="I15" s="41"/>
      <c r="J15" s="23"/>
      <c r="K15" s="24"/>
      <c r="L15" s="29"/>
      <c r="M15" s="11"/>
      <c r="N15" s="11"/>
      <c r="O15" s="11"/>
      <c r="P15" s="11"/>
      <c r="Q15" s="11"/>
      <c r="R15" s="8"/>
      <c r="S15" s="20"/>
      <c r="T15" s="20"/>
      <c r="U15" s="20"/>
      <c r="V15" s="20"/>
      <c r="W15" s="20"/>
    </row>
    <row r="16" spans="1:23" ht="12.75" hidden="1" customHeight="1" x14ac:dyDescent="0.2">
      <c r="A16" s="8"/>
      <c r="B16" s="41"/>
      <c r="C16" s="41"/>
      <c r="D16" s="41"/>
      <c r="E16" s="41"/>
      <c r="F16" s="41"/>
      <c r="G16" s="41"/>
      <c r="H16" s="41"/>
      <c r="I16" s="41"/>
      <c r="J16" s="23"/>
      <c r="K16" s="24"/>
      <c r="L16" s="29">
        <f>IF(L14=0,0,IF(L14&lt;80000,15000,IF(L14&lt;100000,15000*1.25,IF(L14&lt;140000,15000*1.5,15000*1.75))))</f>
        <v>0</v>
      </c>
      <c r="M16" s="11"/>
      <c r="N16" s="8"/>
      <c r="O16" s="8"/>
      <c r="P16" s="8"/>
      <c r="Q16" s="8"/>
      <c r="R16" s="8"/>
      <c r="S16" s="20"/>
      <c r="T16" s="20"/>
      <c r="U16" s="20"/>
      <c r="V16" s="20"/>
      <c r="W16" s="20"/>
    </row>
    <row r="17" spans="1:23" x14ac:dyDescent="0.2">
      <c r="A17" s="8"/>
      <c r="B17" s="8"/>
      <c r="C17" s="8"/>
      <c r="D17" s="8"/>
      <c r="E17" s="8"/>
      <c r="F17" s="8"/>
      <c r="G17" s="8"/>
      <c r="H17" s="8"/>
      <c r="I17" s="10" t="s">
        <v>0</v>
      </c>
      <c r="J17" s="4">
        <f>J13+J14</f>
        <v>0</v>
      </c>
      <c r="K17" s="16"/>
      <c r="L17" s="11"/>
      <c r="M17" s="11"/>
      <c r="N17" s="8"/>
      <c r="O17" s="8"/>
      <c r="P17" s="8"/>
      <c r="Q17" s="8"/>
      <c r="R17" s="8"/>
      <c r="S17" s="20"/>
      <c r="T17" s="20"/>
      <c r="U17" s="20"/>
      <c r="V17" s="20"/>
      <c r="W17" s="20"/>
    </row>
    <row r="18" spans="1:23" x14ac:dyDescent="0.2">
      <c r="A18" s="8"/>
      <c r="B18" s="8"/>
      <c r="C18" s="8"/>
      <c r="D18" s="8"/>
      <c r="E18" s="8"/>
      <c r="F18" s="8"/>
      <c r="G18" s="8"/>
      <c r="H18" s="8"/>
      <c r="I18" s="10"/>
      <c r="J18" s="8"/>
      <c r="K18" s="16"/>
      <c r="L18" s="16"/>
      <c r="M18" s="11"/>
      <c r="N18" s="8"/>
      <c r="O18" s="8"/>
      <c r="P18" s="8"/>
      <c r="Q18" s="8"/>
      <c r="R18" s="8"/>
      <c r="S18" s="20"/>
      <c r="T18" s="20"/>
      <c r="U18" s="20"/>
      <c r="V18" s="20"/>
      <c r="W18" s="20"/>
    </row>
    <row r="19" spans="1:23" x14ac:dyDescent="0.2">
      <c r="A19" s="8"/>
      <c r="B19" s="14" t="s">
        <v>35</v>
      </c>
      <c r="C19" s="13"/>
      <c r="D19" s="13"/>
      <c r="E19" s="13"/>
      <c r="F19" s="13"/>
      <c r="G19" s="13"/>
      <c r="H19" s="13"/>
      <c r="I19" s="13"/>
      <c r="J19" s="5">
        <v>0</v>
      </c>
      <c r="K19" s="16"/>
      <c r="L19" s="16"/>
      <c r="M19" s="11"/>
      <c r="N19" s="8"/>
      <c r="O19" s="8"/>
      <c r="P19" s="8"/>
      <c r="Q19" s="8"/>
      <c r="R19" s="8"/>
      <c r="S19" s="20"/>
      <c r="T19" s="20"/>
      <c r="U19" s="20"/>
      <c r="V19" s="20"/>
      <c r="W19" s="20"/>
    </row>
    <row r="20" spans="1:23" x14ac:dyDescent="0.2">
      <c r="A20" s="8"/>
      <c r="B20" s="39"/>
      <c r="C20" s="39"/>
      <c r="D20" s="39"/>
      <c r="E20" s="39"/>
      <c r="F20" s="39"/>
      <c r="G20" s="39"/>
      <c r="H20" s="39"/>
      <c r="I20" s="39"/>
      <c r="J20" s="8"/>
      <c r="K20" s="16"/>
      <c r="L20" s="16"/>
      <c r="M20" s="11"/>
      <c r="N20" s="8"/>
      <c r="O20" s="8"/>
      <c r="P20" s="8"/>
      <c r="Q20" s="8"/>
      <c r="R20" s="8"/>
      <c r="S20" s="20"/>
      <c r="T20" s="20"/>
      <c r="U20" s="20"/>
      <c r="V20" s="20"/>
      <c r="W20" s="20"/>
    </row>
    <row r="21" spans="1:23" x14ac:dyDescent="0.2">
      <c r="A21" s="8"/>
      <c r="B21" s="14" t="s">
        <v>29</v>
      </c>
      <c r="C21" s="13"/>
      <c r="D21" s="13"/>
      <c r="E21" s="13"/>
      <c r="F21" s="13"/>
      <c r="G21" s="13"/>
      <c r="H21" s="13"/>
      <c r="I21" s="13"/>
      <c r="J21" s="5">
        <v>0</v>
      </c>
      <c r="K21" s="16"/>
      <c r="L21" s="16"/>
      <c r="M21" s="11"/>
      <c r="N21" s="32" t="s">
        <v>17</v>
      </c>
      <c r="O21" s="32"/>
      <c r="P21" s="32"/>
      <c r="Q21" s="32"/>
      <c r="R21" s="8"/>
      <c r="S21" s="20"/>
      <c r="T21" s="20"/>
      <c r="U21" s="20"/>
      <c r="V21" s="20"/>
      <c r="W21" s="20"/>
    </row>
    <row r="22" spans="1:23" x14ac:dyDescent="0.2">
      <c r="A22" s="8"/>
      <c r="B22" s="8"/>
      <c r="C22" s="8"/>
      <c r="D22" s="8"/>
      <c r="E22" s="8"/>
      <c r="F22" s="8"/>
      <c r="G22" s="8"/>
      <c r="H22" s="8"/>
      <c r="I22" s="10"/>
      <c r="J22" s="8"/>
      <c r="K22" s="16"/>
      <c r="L22" s="16"/>
      <c r="M22" s="11"/>
      <c r="N22" s="32"/>
      <c r="O22" s="32"/>
      <c r="P22" s="32"/>
      <c r="Q22" s="32"/>
      <c r="R22" s="8"/>
      <c r="S22" s="20"/>
      <c r="T22" s="20"/>
      <c r="U22" s="20"/>
      <c r="V22" s="20"/>
      <c r="W22" s="20"/>
    </row>
    <row r="23" spans="1:23" x14ac:dyDescent="0.2">
      <c r="A23" s="8"/>
      <c r="B23" s="14" t="s">
        <v>30</v>
      </c>
      <c r="C23" s="13"/>
      <c r="D23" s="13"/>
      <c r="E23" s="13"/>
      <c r="F23" s="13"/>
      <c r="G23" s="13"/>
      <c r="H23" s="13"/>
      <c r="I23" s="13"/>
      <c r="J23" s="5">
        <v>0</v>
      </c>
      <c r="K23" s="16"/>
      <c r="L23" s="16"/>
      <c r="M23" s="11"/>
      <c r="N23" s="32"/>
      <c r="O23" s="32"/>
      <c r="P23" s="32"/>
      <c r="Q23" s="32"/>
      <c r="R23" s="8"/>
      <c r="S23" s="20"/>
      <c r="T23" s="20"/>
      <c r="U23" s="20"/>
      <c r="V23" s="20"/>
      <c r="W23" s="20"/>
    </row>
    <row r="24" spans="1:23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16"/>
      <c r="L24" s="16"/>
      <c r="M24" s="11"/>
      <c r="N24" s="19"/>
      <c r="O24" s="19"/>
      <c r="P24" s="19"/>
      <c r="Q24" s="19"/>
      <c r="R24" s="8"/>
      <c r="S24" s="20"/>
      <c r="T24" s="20"/>
      <c r="U24" s="20"/>
      <c r="V24" s="20"/>
      <c r="W24" s="20"/>
    </row>
    <row r="25" spans="1:23" x14ac:dyDescent="0.2">
      <c r="A25" s="8"/>
      <c r="B25" s="37" t="s">
        <v>34</v>
      </c>
      <c r="C25" s="37"/>
      <c r="D25" s="37"/>
      <c r="E25" s="37"/>
      <c r="F25" s="37"/>
      <c r="G25" s="37"/>
      <c r="H25" s="37"/>
      <c r="I25" s="37"/>
      <c r="J25" s="4">
        <f>J17+J19+J21+J23</f>
        <v>0</v>
      </c>
      <c r="K25" s="16"/>
      <c r="L25" s="16"/>
      <c r="M25" s="11"/>
      <c r="N25" s="19"/>
      <c r="O25" s="19"/>
      <c r="P25" s="19"/>
      <c r="Q25" s="19"/>
      <c r="R25" s="8"/>
      <c r="S25" s="20"/>
      <c r="T25" s="20"/>
      <c r="U25" s="20"/>
      <c r="V25" s="20"/>
      <c r="W25" s="20"/>
    </row>
    <row r="26" spans="1:23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11"/>
      <c r="L26" s="11"/>
      <c r="M26" s="11"/>
      <c r="N26" s="19"/>
      <c r="O26" s="19"/>
      <c r="P26" s="19"/>
      <c r="Q26" s="19"/>
      <c r="R26" s="8"/>
      <c r="S26" s="20"/>
      <c r="T26" s="20"/>
      <c r="U26" s="20"/>
      <c r="V26" s="20"/>
      <c r="W26" s="20"/>
    </row>
    <row r="27" spans="1:23" x14ac:dyDescent="0.2">
      <c r="A27" s="8"/>
      <c r="B27" s="13" t="s">
        <v>5</v>
      </c>
      <c r="C27" s="13"/>
      <c r="D27" s="13"/>
      <c r="E27" s="13"/>
      <c r="F27" s="13"/>
      <c r="G27" s="13"/>
      <c r="H27" s="13"/>
      <c r="I27" s="13"/>
      <c r="J27" s="13"/>
      <c r="K27" s="12"/>
      <c r="L27" s="11"/>
      <c r="M27" s="11"/>
      <c r="N27" s="11"/>
      <c r="O27" s="11"/>
      <c r="P27" s="11"/>
      <c r="Q27" s="11"/>
      <c r="R27" s="8"/>
      <c r="S27" s="20"/>
      <c r="T27" s="20"/>
      <c r="U27" s="20"/>
      <c r="V27" s="20"/>
      <c r="W27" s="20"/>
    </row>
    <row r="28" spans="1:23" ht="12.75" customHeight="1" x14ac:dyDescent="0.2">
      <c r="A28" s="8"/>
      <c r="B28" s="39" t="s">
        <v>6</v>
      </c>
      <c r="C28" s="39"/>
      <c r="D28" s="39"/>
      <c r="E28" s="39"/>
      <c r="F28" s="39"/>
      <c r="G28" s="39"/>
      <c r="H28" s="39"/>
      <c r="I28" s="39"/>
      <c r="J28" s="3">
        <f>IF($G$4&lt;&gt;0,(IF($G$8&lt;&gt;0,IF(K28&gt;60,60,K28),IF(K28&gt;50,50,K28))),IF($G$8&lt;&gt;0,IF(K28&gt;40,40,K28),IF(K28&gt;30,30,K28)))</f>
        <v>30</v>
      </c>
      <c r="K28" s="15">
        <f>30+(IF($G$8&lt;&gt;0,10,0))+(IF($G$9&lt;&gt;0,10,0))+(IF($G$10&lt;&gt;0,5,0))+(IF($G$5&lt;&gt;0,10,0)+IF(G4&lt;&gt;0,10,0))</f>
        <v>40</v>
      </c>
      <c r="L28" s="11"/>
      <c r="M28" s="11"/>
      <c r="N28" s="8"/>
      <c r="O28" s="8"/>
      <c r="P28" s="8"/>
      <c r="Q28" s="8"/>
      <c r="R28" s="8"/>
      <c r="S28" s="20"/>
      <c r="T28" s="20"/>
      <c r="U28" s="20"/>
      <c r="V28" s="20"/>
      <c r="W28" s="20"/>
    </row>
    <row r="29" spans="1:23" x14ac:dyDescent="0.2">
      <c r="A29" s="8"/>
      <c r="B29" s="39" t="s">
        <v>7</v>
      </c>
      <c r="C29" s="39"/>
      <c r="D29" s="39"/>
      <c r="E29" s="39"/>
      <c r="F29" s="39"/>
      <c r="G29" s="39"/>
      <c r="H29" s="39"/>
      <c r="I29" s="39"/>
      <c r="J29" s="3">
        <f>IF(G4&lt;&gt;0,(IF(G8&lt;&gt;0,(IF(K29&gt;60,60,K29)),(IF(K29&gt;50,50,K29)))),(IF(G8&lt;&gt;0,(IF(K29&gt;50,50,K29)),(IF(K29&gt;40,40,K29)))))</f>
        <v>40</v>
      </c>
      <c r="K29" s="15">
        <f>30+(IF($G$8&lt;&gt;0,10,0))+(IF($G$9&lt;&gt;0,10,0))+(IF($G$10&lt;&gt;0,5,0))+(IF($G$5&lt;&gt;0,10,0)+IF(G4&lt;&gt;0,10,0))</f>
        <v>40</v>
      </c>
      <c r="L29" s="11"/>
      <c r="M29" s="11"/>
      <c r="N29" s="8"/>
      <c r="O29" s="8"/>
      <c r="P29" s="8"/>
      <c r="Q29" s="8"/>
      <c r="R29" s="8"/>
      <c r="S29" s="20"/>
      <c r="T29" s="20"/>
      <c r="U29" s="20"/>
      <c r="V29" s="20"/>
      <c r="W29" s="20"/>
    </row>
    <row r="30" spans="1:23" x14ac:dyDescent="0.2">
      <c r="A30" s="8"/>
      <c r="B30" s="39" t="s">
        <v>3</v>
      </c>
      <c r="C30" s="39"/>
      <c r="D30" s="39"/>
      <c r="E30" s="39"/>
      <c r="F30" s="39"/>
      <c r="G30" s="39"/>
      <c r="H30" s="39"/>
      <c r="I30" s="39"/>
      <c r="J30" s="2">
        <f>J13*(J28/100)</f>
        <v>0</v>
      </c>
      <c r="K30" s="12"/>
      <c r="L30" s="11"/>
      <c r="M30" s="11"/>
      <c r="N30" s="8"/>
      <c r="O30" s="8"/>
      <c r="P30" s="8"/>
      <c r="Q30" s="8"/>
      <c r="R30" s="8"/>
      <c r="S30" s="20"/>
      <c r="T30" s="20"/>
      <c r="U30" s="20"/>
      <c r="V30" s="20"/>
      <c r="W30" s="20"/>
    </row>
    <row r="31" spans="1:23" x14ac:dyDescent="0.2">
      <c r="A31" s="8"/>
      <c r="B31" s="39" t="s">
        <v>4</v>
      </c>
      <c r="C31" s="39"/>
      <c r="D31" s="39"/>
      <c r="E31" s="39"/>
      <c r="F31" s="39"/>
      <c r="G31" s="39"/>
      <c r="H31" s="39"/>
      <c r="I31" s="39"/>
      <c r="J31" s="2">
        <f>J14*(J29/100)</f>
        <v>0</v>
      </c>
      <c r="K31" s="16"/>
      <c r="L31" s="16"/>
      <c r="M31" s="11"/>
      <c r="N31" s="11"/>
      <c r="O31" s="11"/>
      <c r="P31" s="11"/>
      <c r="Q31" s="11"/>
      <c r="R31" s="8"/>
      <c r="S31" s="20"/>
      <c r="T31" s="20"/>
      <c r="U31" s="20"/>
      <c r="V31" s="20"/>
      <c r="W31" s="20"/>
    </row>
    <row r="32" spans="1:23" x14ac:dyDescent="0.2">
      <c r="A32" s="8"/>
      <c r="B32" s="8"/>
      <c r="C32" s="8"/>
      <c r="D32" s="8"/>
      <c r="E32" s="8"/>
      <c r="F32" s="8"/>
      <c r="G32" s="8"/>
      <c r="H32" s="8"/>
      <c r="I32" s="10" t="s">
        <v>8</v>
      </c>
      <c r="J32" s="4">
        <f>J30+J31</f>
        <v>0</v>
      </c>
      <c r="K32" s="16"/>
      <c r="L32" s="16"/>
      <c r="M32" s="11"/>
      <c r="N32" s="8"/>
      <c r="O32" s="8"/>
      <c r="P32" s="8"/>
      <c r="Q32" s="8"/>
      <c r="R32" s="8"/>
      <c r="W32" s="20"/>
    </row>
    <row r="33" spans="1:2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16"/>
      <c r="L33" s="16"/>
      <c r="M33" s="11"/>
      <c r="N33" s="30" t="s">
        <v>18</v>
      </c>
      <c r="O33" s="30"/>
      <c r="P33" s="30"/>
      <c r="Q33" s="30"/>
      <c r="R33" s="8"/>
      <c r="W33" s="20"/>
    </row>
    <row r="34" spans="1:23" x14ac:dyDescent="0.2">
      <c r="A34" s="8"/>
      <c r="B34" s="13" t="s">
        <v>9</v>
      </c>
      <c r="C34" s="13"/>
      <c r="D34" s="13"/>
      <c r="E34" s="13"/>
      <c r="F34" s="13"/>
      <c r="G34" s="13"/>
      <c r="H34" s="13"/>
      <c r="I34" s="13"/>
      <c r="J34" s="13"/>
      <c r="K34" s="16"/>
      <c r="L34" s="16"/>
      <c r="M34" s="11"/>
      <c r="N34" s="30"/>
      <c r="O34" s="30"/>
      <c r="P34" s="30"/>
      <c r="Q34" s="30"/>
      <c r="R34" s="8"/>
      <c r="S34" s="20"/>
      <c r="T34" s="20"/>
      <c r="U34" s="20"/>
      <c r="V34" s="20"/>
      <c r="W34" s="20"/>
    </row>
    <row r="35" spans="1:23" x14ac:dyDescent="0.2">
      <c r="A35" s="8"/>
      <c r="B35" s="39" t="s">
        <v>10</v>
      </c>
      <c r="C35" s="39"/>
      <c r="D35" s="39"/>
      <c r="E35" s="39"/>
      <c r="F35" s="39"/>
      <c r="G35" s="39"/>
      <c r="H35" s="39"/>
      <c r="I35" s="39"/>
      <c r="J35" s="2">
        <f>IF(H4="Sim",L16*H5,0)</f>
        <v>0</v>
      </c>
      <c r="K35" s="35"/>
      <c r="L35" s="36"/>
      <c r="M35" s="11"/>
      <c r="N35" s="11"/>
      <c r="O35" s="11"/>
      <c r="P35" s="11"/>
      <c r="Q35" s="11"/>
      <c r="R35" s="8"/>
      <c r="S35" s="20"/>
      <c r="T35" s="20"/>
      <c r="U35" s="20"/>
      <c r="V35" s="20"/>
      <c r="W35" s="20"/>
    </row>
    <row r="36" spans="1:23" x14ac:dyDescent="0.2">
      <c r="A36" s="8"/>
      <c r="B36" s="39" t="s">
        <v>28</v>
      </c>
      <c r="C36" s="39"/>
      <c r="D36" s="39"/>
      <c r="E36" s="39"/>
      <c r="F36" s="39"/>
      <c r="G36" s="39"/>
      <c r="H36" s="39"/>
      <c r="I36" s="39"/>
      <c r="J36" s="2">
        <f>IF(J25&gt;0,IF(A6=1,5000,0),0)</f>
        <v>0</v>
      </c>
      <c r="K36" s="33"/>
      <c r="L36" s="34"/>
      <c r="M36" s="11"/>
      <c r="N36" s="11"/>
      <c r="O36" s="11"/>
      <c r="P36" s="11"/>
      <c r="Q36" s="11"/>
      <c r="R36" s="8"/>
      <c r="S36" s="20"/>
      <c r="T36" s="20"/>
      <c r="U36" s="20"/>
      <c r="V36" s="20"/>
      <c r="W36" s="20"/>
    </row>
    <row r="37" spans="1:23" x14ac:dyDescent="0.2">
      <c r="A37" s="8"/>
      <c r="B37" s="8"/>
      <c r="C37" s="8"/>
      <c r="D37" s="8"/>
      <c r="E37" s="8"/>
      <c r="F37" s="8"/>
      <c r="G37" s="8"/>
      <c r="H37" s="8"/>
      <c r="I37" s="10" t="s">
        <v>8</v>
      </c>
      <c r="J37" s="4">
        <f>J35+J36</f>
        <v>0</v>
      </c>
      <c r="K37" s="16"/>
      <c r="L37" s="16"/>
      <c r="M37" s="11"/>
      <c r="N37" s="11"/>
      <c r="O37" s="11"/>
      <c r="P37" s="11"/>
      <c r="Q37" s="11"/>
      <c r="R37" s="8"/>
      <c r="S37" s="20"/>
      <c r="T37" s="20"/>
      <c r="U37" s="20"/>
      <c r="V37" s="20"/>
      <c r="W37" s="20"/>
    </row>
    <row r="38" spans="1:2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16"/>
      <c r="L38" s="16"/>
      <c r="M38" s="11"/>
      <c r="N38" s="8"/>
      <c r="O38" s="8"/>
      <c r="P38" s="8"/>
      <c r="Q38" s="8"/>
      <c r="R38" s="8"/>
      <c r="W38" s="20"/>
    </row>
    <row r="39" spans="1:23" x14ac:dyDescent="0.2">
      <c r="A39" s="8"/>
      <c r="B39" s="37" t="s">
        <v>32</v>
      </c>
      <c r="C39" s="37"/>
      <c r="D39" s="37"/>
      <c r="E39" s="37"/>
      <c r="F39" s="37"/>
      <c r="G39" s="37"/>
      <c r="H39" s="37"/>
      <c r="I39" s="37"/>
      <c r="J39" s="4">
        <f>J32+J37</f>
        <v>0</v>
      </c>
      <c r="K39" s="40" t="str">
        <f>IF(J39&gt;=2000000,"Valor Excedido (máx. 2.000.000€)","")</f>
        <v/>
      </c>
      <c r="L39" s="40"/>
      <c r="M39" s="11"/>
      <c r="N39" s="8"/>
      <c r="O39" s="8"/>
      <c r="P39" s="8"/>
      <c r="Q39" s="8"/>
      <c r="R39" s="8"/>
      <c r="W39" s="20"/>
    </row>
    <row r="40" spans="1:23" x14ac:dyDescent="0.2">
      <c r="A40" s="8"/>
      <c r="B40" s="8"/>
      <c r="C40" s="8"/>
      <c r="D40" s="8"/>
      <c r="E40" s="8"/>
      <c r="F40" s="8"/>
      <c r="G40" s="8"/>
      <c r="H40" s="8"/>
      <c r="I40" s="8"/>
      <c r="J40" s="11"/>
      <c r="K40" s="40"/>
      <c r="L40" s="40"/>
      <c r="M40" s="11"/>
      <c r="N40" s="32" t="s">
        <v>19</v>
      </c>
      <c r="O40" s="32"/>
      <c r="P40" s="32"/>
      <c r="Q40" s="32"/>
      <c r="R40" s="8"/>
      <c r="W40" s="20"/>
    </row>
    <row r="41" spans="1:23" x14ac:dyDescent="0.2">
      <c r="A41" s="8"/>
      <c r="B41" s="37" t="s">
        <v>33</v>
      </c>
      <c r="C41" s="37"/>
      <c r="D41" s="37"/>
      <c r="E41" s="37"/>
      <c r="F41" s="37"/>
      <c r="G41" s="37"/>
      <c r="H41" s="37"/>
      <c r="I41" s="37"/>
      <c r="J41" s="25">
        <f>IF(J17&gt;0,J39/J17,0)</f>
        <v>0</v>
      </c>
      <c r="K41" s="22"/>
      <c r="L41" s="22"/>
      <c r="M41" s="11"/>
      <c r="N41" s="32"/>
      <c r="O41" s="32"/>
      <c r="P41" s="32"/>
      <c r="Q41" s="32"/>
      <c r="R41" s="8"/>
      <c r="W41" s="20"/>
    </row>
    <row r="42" spans="1:23" x14ac:dyDescent="0.2">
      <c r="A42" s="8"/>
      <c r="B42" s="8"/>
      <c r="C42" s="8"/>
      <c r="D42" s="8"/>
      <c r="E42" s="8"/>
      <c r="F42" s="8"/>
      <c r="G42" s="8"/>
      <c r="H42" s="8"/>
      <c r="I42" s="8"/>
      <c r="J42" s="11"/>
      <c r="K42" s="16"/>
      <c r="L42" s="16"/>
      <c r="M42" s="11"/>
      <c r="N42" s="32"/>
      <c r="O42" s="32"/>
      <c r="P42" s="32"/>
      <c r="Q42" s="32"/>
      <c r="R42" s="8"/>
      <c r="S42" s="20"/>
      <c r="T42" s="20"/>
      <c r="U42" s="20"/>
      <c r="V42" s="20"/>
      <c r="W42" s="20"/>
    </row>
    <row r="43" spans="1:23" x14ac:dyDescent="0.2">
      <c r="A43" s="8"/>
      <c r="B43" s="8"/>
      <c r="C43" s="8"/>
      <c r="D43" s="8"/>
      <c r="E43" s="8"/>
      <c r="F43" s="8"/>
      <c r="G43" s="8"/>
      <c r="H43" s="8"/>
      <c r="I43" s="8"/>
      <c r="J43" s="11"/>
      <c r="K43" s="16"/>
      <c r="L43" s="16"/>
      <c r="M43" s="11"/>
      <c r="N43" s="8"/>
      <c r="O43" s="8"/>
      <c r="P43" s="8"/>
      <c r="Q43" s="8"/>
      <c r="R43" s="8"/>
      <c r="S43" s="20"/>
      <c r="T43" s="20"/>
      <c r="U43" s="20"/>
      <c r="V43" s="20"/>
      <c r="W43" s="20"/>
    </row>
    <row r="44" spans="1:23" x14ac:dyDescent="0.2">
      <c r="A44" s="8"/>
      <c r="B44" s="8"/>
      <c r="C44" s="8"/>
      <c r="D44" s="8"/>
      <c r="E44" s="8"/>
      <c r="F44" s="8"/>
      <c r="G44" s="8"/>
      <c r="H44" s="8"/>
      <c r="I44" s="8"/>
      <c r="J44" s="11"/>
      <c r="K44" s="11"/>
      <c r="L44" s="11"/>
      <c r="M44" s="11"/>
      <c r="N44" s="8"/>
      <c r="O44" s="8"/>
      <c r="P44" s="8"/>
      <c r="Q44" s="8"/>
      <c r="R44" s="8"/>
      <c r="S44" s="20"/>
      <c r="T44" s="20"/>
      <c r="U44" s="20"/>
      <c r="V44" s="20"/>
      <c r="W44" s="20"/>
    </row>
    <row r="45" spans="1:2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2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2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23" x14ac:dyDescent="0.2">
      <c r="A48" s="8"/>
      <c r="B48" s="8"/>
      <c r="C48" s="8"/>
      <c r="D48" s="8"/>
      <c r="E48" s="2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ht="12.75" customHeight="1" x14ac:dyDescent="0.2">
      <c r="A49" s="8"/>
      <c r="B49" s="31" t="s">
        <v>22</v>
      </c>
      <c r="C49" s="31"/>
      <c r="D49" s="18" t="s">
        <v>31</v>
      </c>
      <c r="E49" s="8"/>
      <c r="F49" s="8"/>
      <c r="G49" s="8"/>
      <c r="H49" s="8"/>
      <c r="I49" s="8"/>
      <c r="J49" s="30" t="s">
        <v>20</v>
      </c>
      <c r="K49" s="30"/>
      <c r="L49" s="30"/>
      <c r="M49" s="8"/>
      <c r="N49" s="30" t="s">
        <v>21</v>
      </c>
      <c r="O49" s="30"/>
      <c r="P49" s="30"/>
      <c r="Q49" s="30"/>
      <c r="R49" s="8"/>
    </row>
    <row r="50" spans="1:18" x14ac:dyDescent="0.2">
      <c r="A50" s="8"/>
      <c r="B50" s="31"/>
      <c r="C50" s="31"/>
      <c r="D50" s="8"/>
      <c r="E50" s="8"/>
      <c r="F50" s="8"/>
      <c r="G50" s="8"/>
      <c r="H50" s="8"/>
      <c r="I50" s="28"/>
      <c r="J50" s="30"/>
      <c r="K50" s="30"/>
      <c r="L50" s="30"/>
      <c r="M50" s="8"/>
      <c r="N50" s="30"/>
      <c r="O50" s="30"/>
      <c r="P50" s="30"/>
      <c r="Q50" s="30"/>
      <c r="R50" s="8"/>
    </row>
    <row r="51" spans="1:18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</sheetData>
  <sheetProtection algorithmName="SHA-512" hashValue="TDEolvWjVdN/pJr6vWbKGASMUgrBZnaf2HjC2ClEnnKy0ADLMrve3psCQyPI4pslcAC2kI01fEq87ZPu2+vvCA==" saltValue="+AkE6KoeE7PdDgEl272HcA==" spinCount="100000" sheet="1" objects="1" scenarios="1" selectLockedCells="1"/>
  <mergeCells count="24">
    <mergeCell ref="B2:L2"/>
    <mergeCell ref="B39:I39"/>
    <mergeCell ref="B30:I30"/>
    <mergeCell ref="B31:I31"/>
    <mergeCell ref="B35:I35"/>
    <mergeCell ref="B36:I36"/>
    <mergeCell ref="B29:I29"/>
    <mergeCell ref="K39:L40"/>
    <mergeCell ref="B13:I13"/>
    <mergeCell ref="B14:I14"/>
    <mergeCell ref="B15:I15"/>
    <mergeCell ref="B16:I16"/>
    <mergeCell ref="B28:I28"/>
    <mergeCell ref="B20:I20"/>
    <mergeCell ref="N49:Q50"/>
    <mergeCell ref="B49:C50"/>
    <mergeCell ref="N21:Q23"/>
    <mergeCell ref="N33:Q34"/>
    <mergeCell ref="N40:Q42"/>
    <mergeCell ref="K36:L36"/>
    <mergeCell ref="K35:L35"/>
    <mergeCell ref="B41:I41"/>
    <mergeCell ref="B25:I25"/>
    <mergeCell ref="J49:L50"/>
  </mergeCells>
  <conditionalFormatting sqref="H5:H6">
    <cfRule type="expression" dxfId="6" priority="13">
      <formula>$H$4="Não"</formula>
    </cfRule>
  </conditionalFormatting>
  <conditionalFormatting sqref="C5:C7">
    <cfRule type="expression" dxfId="5" priority="12">
      <formula>$H$4="Não"</formula>
    </cfRule>
  </conditionalFormatting>
  <conditionalFormatting sqref="J15:J16">
    <cfRule type="expression" dxfId="4" priority="9" stopIfTrue="1">
      <formula>$G$5=0</formula>
    </cfRule>
    <cfRule type="expression" dxfId="3" priority="10">
      <formula>$J$15+$J$16&gt;33333.33</formula>
    </cfRule>
  </conditionalFormatting>
  <conditionalFormatting sqref="B15:I16">
    <cfRule type="expression" dxfId="2" priority="5">
      <formula>$G$5=0</formula>
    </cfRule>
  </conditionalFormatting>
  <conditionalFormatting sqref="B5">
    <cfRule type="expression" dxfId="1" priority="3">
      <formula>$H$4="Não"</formula>
    </cfRule>
  </conditionalFormatting>
  <conditionalFormatting sqref="B6">
    <cfRule type="expression" dxfId="0" priority="1">
      <formula>$H$4="Não"</formula>
    </cfRule>
  </conditionalFormatting>
  <dataValidations count="7">
    <dataValidation type="list" allowBlank="1" showInputMessage="1" showErrorMessage="1" sqref="H4 H8 H10">
      <formula1>$A$1:$A$2</formula1>
    </dataValidation>
    <dataValidation type="custom" allowBlank="1" showInputMessage="1" showErrorMessage="1" sqref="G8:G10">
      <formula1>"SE(A4=0;H5=""Não"";)"</formula1>
    </dataValidation>
    <dataValidation type="list" showInputMessage="1" showErrorMessage="1" sqref="H6">
      <formula1>$A$1:$A$2</formula1>
    </dataValidation>
    <dataValidation type="whole" allowBlank="1" showInputMessage="1" showErrorMessage="1" sqref="J39 J25">
      <formula1>0</formula1>
      <formula2>2000000</formula2>
    </dataValidation>
    <dataValidation type="list" allowBlank="1" showInputMessage="1" showErrorMessage="1" sqref="H5">
      <formula1>$T$3:$T$5</formula1>
    </dataValidation>
    <dataValidation type="decimal" allowBlank="1" showInputMessage="1" showErrorMessage="1" sqref="J23">
      <formula1>0</formula1>
      <formula2>2000</formula2>
    </dataValidation>
    <dataValidation type="list" allowBlank="1" showInputMessage="1" showErrorMessage="1" sqref="H9">
      <formula1>IF($A$6=0,$A$1:$A$2,$A2)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Folha2</vt:lpstr>
      <vt:lpstr>Folha2!Área_de_Impressão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W8</dc:creator>
  <cp:lastModifiedBy>Daniel</cp:lastModifiedBy>
  <cp:lastPrinted>2014-11-10T18:50:25Z</cp:lastPrinted>
  <dcterms:created xsi:type="dcterms:W3CDTF">2014-10-15T14:54:16Z</dcterms:created>
  <dcterms:modified xsi:type="dcterms:W3CDTF">2015-02-23T20:24:45Z</dcterms:modified>
</cp:coreProperties>
</file>